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<sst xmlns="http://schemas.openxmlformats.org/spreadsheetml/2006/main" count="97" uniqueCount="60">
  <si>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 xml:space="preserve">                        Daily costs : Fev-14 &amp; Mar-06</t>
  </si>
  <si>
    <t>trek</t>
  </si>
  <si>
    <t>Total(€)/Day</t>
  </si>
  <si>
    <t>Date</t>
  </si>
  <si>
    <t>Transport</t>
  </si>
  <si>
    <t>Location</t>
  </si>
  <si>
    <t>Notes</t>
  </si>
  <si>
    <t>...</t>
  </si>
  <si>
    <t>Budget</t>
  </si>
  <si>
    <t>Difference</t>
  </si>
  <si>
    <t>+/-</t>
  </si>
  <si>
    <t>Credit</t>
  </si>
  <si>
    <t>Report</t>
  </si>
  <si>
    <t>KL</t>
  </si>
  <si>
    <t>KK</t>
  </si>
  <si>
    <t>Brunei</t>
  </si>
  <si>
    <t>Labuan</t>
  </si>
  <si>
    <t>KK</t>
  </si>
  <si>
    <t>Semporna</t>
  </si>
  <si>
    <t>Mabul</t>
  </si>
  <si>
    <t>Sepilok</t>
  </si>
  <si>
    <t>trek uncle tan</t>
  </si>
  <si>
    <t>karaoke</t>
  </si>
  <si>
    <t>Brunei</t>
  </si>
  <si>
    <t>Malaysian Borneo &amp; Brunei</t>
  </si>
  <si>
    <t>Borneo</t>
  </si>
  <si>
    <t>14-Feb</t>
  </si>
  <si>
    <t>15-Feb</t>
  </si>
  <si>
    <t>16-Feb</t>
  </si>
  <si>
    <t>17-Feb</t>
  </si>
  <si>
    <t>18-Feb</t>
  </si>
  <si>
    <t>19-Feb</t>
  </si>
  <si>
    <t>20-Feb</t>
  </si>
  <si>
    <t>21-Feb</t>
  </si>
  <si>
    <t>22-Feb</t>
  </si>
  <si>
    <t>23-Feb</t>
  </si>
  <si>
    <t>24-Feb</t>
  </si>
  <si>
    <t>25-Feb</t>
  </si>
  <si>
    <t>26-Feb</t>
  </si>
  <si>
    <t>27-Feb</t>
  </si>
  <si>
    <t>28-Feb</t>
  </si>
  <si>
    <t>1-March</t>
  </si>
  <si>
    <t>2-March</t>
  </si>
  <si>
    <t>3-March</t>
  </si>
  <si>
    <t>4-March</t>
  </si>
  <si>
    <t>5-March</t>
  </si>
  <si>
    <t>6-March</t>
  </si>
  <si>
    <t>Country</t>
  </si>
  <si>
    <t>Accomodation</t>
  </si>
  <si>
    <t>Food</t>
  </si>
  <si>
    <t>Drinks</t>
  </si>
  <si>
    <t>Entertainment</t>
  </si>
  <si>
    <t>Others</t>
  </si>
  <si>
    <t>night @ airport + duty free</t>
  </si>
  <si>
    <t>******  Amounts in Malaysian Ringgits; 1eur = 3,99 MYR ******</t>
  </si>
  <si>
    <t>boat 2 Brunei + trek</t>
  </si>
  <si>
    <t>diving Sipadan</t>
  </si>
  <si>
    <t>diving Sipadan</t>
  </si>
  <si>
    <t>wine + restaurant</t>
  </si>
  <si>
    <t>goggles + camera sleeve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</si>
</sst>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d/mm/yyyy"/>
    <numFmt numFmtId="169" formatCode="d\-mmm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mediumGray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DotDot"/>
      <right style="medium"/>
      <top>
        <color indexed="63"/>
      </top>
      <bottom>
        <color indexed="63"/>
      </bottom>
    </border>
    <border>
      <left style="dashDotDot"/>
      <right style="dashDotDot"/>
      <top style="dashDotDot"/>
      <bottom style="dashDotDot"/>
    </border>
    <border>
      <left style="dashDotDot"/>
      <right>
        <color indexed="63"/>
      </right>
      <top style="dashDotDot"/>
      <bottom style="dashDotDot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 vertical="center"/>
    </xf>
    <xf numFmtId="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/>
    </xf>
    <xf numFmtId="4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16" fontId="0" fillId="0" borderId="10" xfId="0" applyNumberFormat="1" applyBorder="1" applyAlignment="1">
      <alignment/>
    </xf>
    <xf numFmtId="4" fontId="6" fillId="4" borderId="11" xfId="0" applyNumberFormat="1" applyFont="1" applyFill="1" applyBorder="1" applyAlignment="1">
      <alignment/>
    </xf>
    <xf numFmtId="0" fontId="6" fillId="4" borderId="11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0" fontId="0" fillId="5" borderId="12" xfId="0" applyFill="1" applyBorder="1" applyAlignment="1">
      <alignment/>
    </xf>
    <xf numFmtId="4" fontId="6" fillId="0" borderId="11" xfId="0" applyNumberFormat="1" applyFont="1" applyBorder="1" applyAlignment="1" quotePrefix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13" xfId="0" applyNumberForma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16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6" borderId="1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solid">
          <fgColor indexed="65"/>
          <bgColor rgb="FF006411"/>
        </patternFill>
      </fill>
      <border/>
    </dxf>
    <dxf>
      <fill>
        <patternFill patternType="solid">
          <fgColor indexed="65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85" zoomScaleNormal="85" workbookViewId="0" topLeftCell="A1">
      <selection activeCell="J27" sqref="J27"/>
    </sheetView>
  </sheetViews>
  <sheetFormatPr defaultColWidth="11.00390625" defaultRowHeight="12.75"/>
  <cols>
    <col min="1" max="1" width="5.625" style="0" customWidth="1"/>
    <col min="2" max="2" width="6.75390625" style="0" customWidth="1"/>
    <col min="3" max="3" width="7.375" style="0" customWidth="1"/>
    <col min="4" max="4" width="7.125" style="0" customWidth="1"/>
    <col min="5" max="5" width="6.875" style="0" customWidth="1"/>
    <col min="6" max="6" width="7.625" style="0" customWidth="1"/>
    <col min="8" max="8" width="8.00390625" style="0" customWidth="1"/>
    <col min="9" max="9" width="8.125" style="0" customWidth="1"/>
    <col min="10" max="10" width="15.75390625" style="0" customWidth="1"/>
    <col min="11" max="11" width="5.125" style="0" customWidth="1"/>
    <col min="12" max="12" width="9.00390625" style="0" customWidth="1"/>
    <col min="13" max="13" width="6.00390625" style="0" customWidth="1"/>
    <col min="14" max="14" width="7.25390625" style="0" customWidth="1"/>
    <col min="15" max="15" width="3.125" style="0" customWidth="1"/>
    <col min="16" max="16" width="7.125" style="0" customWidth="1"/>
    <col min="17" max="17" width="6.875" style="0" customWidth="1"/>
    <col min="18" max="18" width="6.25390625" style="0" customWidth="1"/>
  </cols>
  <sheetData>
    <row r="1" spans="1:20" ht="24.75">
      <c r="A1" s="1"/>
      <c r="B1" s="2"/>
      <c r="C1" s="2"/>
      <c r="D1" s="3"/>
      <c r="E1" s="2"/>
      <c r="F1" s="2"/>
      <c r="G1" s="2"/>
      <c r="H1" s="4" t="s">
        <v>24</v>
      </c>
      <c r="I1" s="2"/>
      <c r="J1" s="2"/>
      <c r="K1" s="2"/>
      <c r="L1" s="5"/>
      <c r="M1" s="5"/>
      <c r="N1" s="5"/>
      <c r="O1" s="5"/>
      <c r="P1" s="5"/>
      <c r="Q1" s="2"/>
      <c r="R1" s="6"/>
      <c r="S1" s="7"/>
      <c r="T1" s="7"/>
    </row>
    <row r="2" spans="1:20" ht="21" thickBot="1">
      <c r="A2" s="8"/>
      <c r="B2" s="9"/>
      <c r="C2" s="9"/>
      <c r="D2" s="9"/>
      <c r="E2" s="9"/>
      <c r="F2" s="9"/>
      <c r="G2" s="10" t="s">
        <v>0</v>
      </c>
      <c r="H2" s="9"/>
      <c r="I2" s="9"/>
      <c r="J2" s="9"/>
      <c r="K2" s="9"/>
      <c r="L2" s="11"/>
      <c r="M2" s="11"/>
      <c r="N2" s="11"/>
      <c r="O2" s="11"/>
      <c r="P2" s="11"/>
      <c r="Q2" s="9"/>
      <c r="R2" s="12"/>
      <c r="S2" s="7"/>
      <c r="T2" s="7"/>
    </row>
    <row r="3" spans="1:20" ht="21" thickBot="1">
      <c r="A3" s="13"/>
      <c r="B3" s="14"/>
      <c r="C3" s="14"/>
      <c r="D3" s="14"/>
      <c r="E3" s="14"/>
      <c r="F3" s="15" t="s">
        <v>54</v>
      </c>
      <c r="G3" s="16"/>
      <c r="H3" s="14"/>
      <c r="I3" s="14"/>
      <c r="J3" s="14"/>
      <c r="K3" s="14"/>
      <c r="L3" s="17"/>
      <c r="M3" s="17"/>
      <c r="N3" s="17"/>
      <c r="O3" s="17"/>
      <c r="P3" s="17"/>
      <c r="Q3" s="14"/>
      <c r="R3" s="18"/>
      <c r="S3" s="7"/>
      <c r="T3" s="7"/>
    </row>
    <row r="4" spans="1:20" ht="15" thickBot="1">
      <c r="A4" s="19" t="s">
        <v>3</v>
      </c>
      <c r="B4" s="19" t="s">
        <v>47</v>
      </c>
      <c r="C4" s="20" t="s">
        <v>48</v>
      </c>
      <c r="D4" s="20" t="s">
        <v>49</v>
      </c>
      <c r="E4" s="20" t="s">
        <v>50</v>
      </c>
      <c r="F4" s="20" t="s">
        <v>4</v>
      </c>
      <c r="G4" s="20" t="s">
        <v>51</v>
      </c>
      <c r="H4" s="20" t="s">
        <v>52</v>
      </c>
      <c r="I4" s="21" t="s">
        <v>5</v>
      </c>
      <c r="J4" s="21" t="s">
        <v>6</v>
      </c>
      <c r="K4" s="21" t="s">
        <v>7</v>
      </c>
      <c r="L4" s="22" t="s">
        <v>2</v>
      </c>
      <c r="M4" s="22" t="s">
        <v>8</v>
      </c>
      <c r="N4" s="22" t="s">
        <v>9</v>
      </c>
      <c r="O4" s="23"/>
      <c r="P4" s="24" t="s">
        <v>10</v>
      </c>
      <c r="Q4" s="25" t="s">
        <v>11</v>
      </c>
      <c r="R4" s="25" t="s">
        <v>12</v>
      </c>
      <c r="S4" s="26"/>
      <c r="T4" s="7"/>
    </row>
    <row r="5" spans="1:20" ht="15" thickBot="1">
      <c r="A5" s="27" t="s">
        <v>26</v>
      </c>
      <c r="B5" s="28" t="s">
        <v>25</v>
      </c>
      <c r="C5" s="29">
        <v>0</v>
      </c>
      <c r="D5" s="29">
        <v>38.45</v>
      </c>
      <c r="E5" s="29">
        <v>4</v>
      </c>
      <c r="F5" s="29">
        <v>5</v>
      </c>
      <c r="G5" s="29">
        <v>150</v>
      </c>
      <c r="H5" s="29"/>
      <c r="I5" s="30" t="s">
        <v>13</v>
      </c>
      <c r="J5" s="31" t="s">
        <v>53</v>
      </c>
      <c r="K5" s="31"/>
      <c r="L5" s="29">
        <f>(SUM(C5:H5))/3.99</f>
        <v>49.48621553884711</v>
      </c>
      <c r="M5" s="29">
        <v>40</v>
      </c>
      <c r="N5" s="32">
        <f aca="true" t="shared" si="0" ref="N5:N26">M5-L5</f>
        <v>-9.486215538847112</v>
      </c>
      <c r="O5" s="33"/>
      <c r="P5" s="29">
        <f>N5</f>
        <v>-9.486215538847112</v>
      </c>
      <c r="Q5" s="23"/>
      <c r="R5" s="23"/>
      <c r="S5" s="7"/>
      <c r="T5" s="7"/>
    </row>
    <row r="6" spans="1:20" ht="15" thickBot="1">
      <c r="A6" s="34" t="s">
        <v>27</v>
      </c>
      <c r="B6" s="28" t="s">
        <v>25</v>
      </c>
      <c r="C6" s="35">
        <v>80</v>
      </c>
      <c r="D6" s="35">
        <f>5+18</f>
        <v>23</v>
      </c>
      <c r="E6" s="35">
        <v>7.1</v>
      </c>
      <c r="F6" s="35">
        <v>20</v>
      </c>
      <c r="G6" s="35">
        <f>9.2</f>
        <v>9.2</v>
      </c>
      <c r="H6" s="35">
        <v>2</v>
      </c>
      <c r="I6" s="36" t="s">
        <v>14</v>
      </c>
      <c r="J6" s="35"/>
      <c r="K6" s="35"/>
      <c r="L6" s="29">
        <f aca="true" t="shared" si="1" ref="L6:L26">(SUM(C6:H6))/3.99</f>
        <v>35.41353383458646</v>
      </c>
      <c r="M6" s="29">
        <v>40</v>
      </c>
      <c r="N6" s="32">
        <f t="shared" si="0"/>
        <v>4.58646616541354</v>
      </c>
      <c r="O6" s="37"/>
      <c r="P6" s="35">
        <f>P5+$N6</f>
        <v>-4.899749373433572</v>
      </c>
      <c r="Q6" s="23"/>
      <c r="R6" s="23"/>
      <c r="S6" s="38"/>
      <c r="T6" s="38"/>
    </row>
    <row r="7" spans="1:20" ht="15" thickBot="1">
      <c r="A7" s="27" t="s">
        <v>28</v>
      </c>
      <c r="B7" s="28" t="s">
        <v>25</v>
      </c>
      <c r="C7" s="29">
        <v>80</v>
      </c>
      <c r="D7" s="29">
        <f>11+28.5</f>
        <v>39.5</v>
      </c>
      <c r="E7" s="29"/>
      <c r="F7" s="29">
        <v>127.2</v>
      </c>
      <c r="G7" s="29">
        <v>31.8</v>
      </c>
      <c r="H7" s="29"/>
      <c r="I7" s="30" t="s">
        <v>14</v>
      </c>
      <c r="J7" s="31"/>
      <c r="K7" s="31"/>
      <c r="L7" s="29">
        <f t="shared" si="1"/>
        <v>69.79949874686716</v>
      </c>
      <c r="M7" s="29">
        <v>40</v>
      </c>
      <c r="N7" s="32">
        <f t="shared" si="0"/>
        <v>-29.799498746867158</v>
      </c>
      <c r="O7" s="33"/>
      <c r="P7" s="35">
        <f aca="true" t="shared" si="2" ref="P7:P26">P6+$N7</f>
        <v>-34.69924812030073</v>
      </c>
      <c r="Q7" s="23"/>
      <c r="R7" s="23"/>
      <c r="S7" s="7"/>
      <c r="T7" s="7"/>
    </row>
    <row r="8" spans="1:20" ht="15" thickBot="1">
      <c r="A8" s="27" t="s">
        <v>28</v>
      </c>
      <c r="B8" s="28" t="s">
        <v>23</v>
      </c>
      <c r="C8" s="29">
        <v>92</v>
      </c>
      <c r="D8" s="29">
        <f>9.2+6+10+12.3+2.8+48+10</f>
        <v>98.3</v>
      </c>
      <c r="E8" s="29"/>
      <c r="F8" s="29">
        <v>42</v>
      </c>
      <c r="G8" s="29">
        <v>1056</v>
      </c>
      <c r="H8" s="29"/>
      <c r="I8" s="30" t="s">
        <v>15</v>
      </c>
      <c r="J8" s="31" t="s">
        <v>55</v>
      </c>
      <c r="K8" s="31"/>
      <c r="L8" s="29">
        <f t="shared" si="1"/>
        <v>322.8822055137844</v>
      </c>
      <c r="M8" s="29">
        <v>40</v>
      </c>
      <c r="N8" s="32">
        <f t="shared" si="0"/>
        <v>-282.8822055137844</v>
      </c>
      <c r="O8" s="33"/>
      <c r="P8" s="35">
        <f t="shared" si="2"/>
        <v>-317.58145363408516</v>
      </c>
      <c r="Q8" s="23"/>
      <c r="R8" s="23"/>
      <c r="S8" s="7"/>
      <c r="T8" s="7"/>
    </row>
    <row r="9" spans="1:20" ht="15" thickBot="1">
      <c r="A9" s="27" t="s">
        <v>29</v>
      </c>
      <c r="B9" s="28" t="s">
        <v>23</v>
      </c>
      <c r="C9" s="29">
        <v>0</v>
      </c>
      <c r="D9" s="29"/>
      <c r="E9" s="29"/>
      <c r="F9" s="29"/>
      <c r="G9" s="29"/>
      <c r="H9" s="29"/>
      <c r="I9" s="30" t="s">
        <v>15</v>
      </c>
      <c r="J9" s="31" t="s">
        <v>1</v>
      </c>
      <c r="K9" s="31"/>
      <c r="L9" s="29">
        <f t="shared" si="1"/>
        <v>0</v>
      </c>
      <c r="M9" s="29">
        <v>40</v>
      </c>
      <c r="N9" s="32">
        <f t="shared" si="0"/>
        <v>40</v>
      </c>
      <c r="O9" s="33"/>
      <c r="P9" s="35">
        <f t="shared" si="2"/>
        <v>-277.58145363408516</v>
      </c>
      <c r="Q9" s="23"/>
      <c r="R9" s="23"/>
      <c r="S9" s="7"/>
      <c r="T9" s="7"/>
    </row>
    <row r="10" spans="1:20" ht="15" thickBot="1">
      <c r="A10" s="27" t="s">
        <v>30</v>
      </c>
      <c r="B10" s="28" t="s">
        <v>23</v>
      </c>
      <c r="C10" s="29">
        <v>0</v>
      </c>
      <c r="D10" s="29"/>
      <c r="E10" s="29"/>
      <c r="F10" s="29"/>
      <c r="G10" s="29"/>
      <c r="H10" s="29"/>
      <c r="I10" s="30" t="s">
        <v>15</v>
      </c>
      <c r="J10" s="31" t="s">
        <v>1</v>
      </c>
      <c r="K10" s="31"/>
      <c r="L10" s="29">
        <f t="shared" si="1"/>
        <v>0</v>
      </c>
      <c r="M10" s="29">
        <v>40</v>
      </c>
      <c r="N10" s="32">
        <f t="shared" si="0"/>
        <v>40</v>
      </c>
      <c r="O10" s="33"/>
      <c r="P10" s="35">
        <f t="shared" si="2"/>
        <v>-237.58145363408516</v>
      </c>
      <c r="Q10" s="23"/>
      <c r="R10" s="23"/>
      <c r="S10" s="7"/>
      <c r="T10" s="7"/>
    </row>
    <row r="11" spans="1:20" ht="15" thickBot="1">
      <c r="A11" s="27" t="s">
        <v>31</v>
      </c>
      <c r="B11" s="28" t="s">
        <v>25</v>
      </c>
      <c r="C11" s="29">
        <v>48</v>
      </c>
      <c r="D11" s="29">
        <f>109+28+16.1+2.3+11</f>
        <v>166.4</v>
      </c>
      <c r="E11" s="29"/>
      <c r="F11" s="29"/>
      <c r="G11" s="29"/>
      <c r="H11" s="29"/>
      <c r="I11" s="30" t="s">
        <v>16</v>
      </c>
      <c r="J11" s="31"/>
      <c r="K11" s="31"/>
      <c r="L11" s="29">
        <f t="shared" si="1"/>
        <v>53.734335839599</v>
      </c>
      <c r="M11" s="29">
        <v>40</v>
      </c>
      <c r="N11" s="32">
        <f t="shared" si="0"/>
        <v>-13.734335839598998</v>
      </c>
      <c r="O11" s="33"/>
      <c r="P11" s="35">
        <f t="shared" si="2"/>
        <v>-251.31578947368416</v>
      </c>
      <c r="Q11" s="23"/>
      <c r="R11" s="23"/>
      <c r="S11" s="7"/>
      <c r="T11" s="7"/>
    </row>
    <row r="12" spans="1:20" ht="15" thickBot="1">
      <c r="A12" s="27" t="s">
        <v>32</v>
      </c>
      <c r="B12" s="28" t="s">
        <v>25</v>
      </c>
      <c r="C12" s="29">
        <v>48</v>
      </c>
      <c r="D12" s="29">
        <f>4.9+30+65+20</f>
        <v>119.9</v>
      </c>
      <c r="E12" s="29"/>
      <c r="F12" s="29"/>
      <c r="G12" s="29"/>
      <c r="H12" s="29"/>
      <c r="I12" s="30" t="s">
        <v>16</v>
      </c>
      <c r="J12" s="31"/>
      <c r="K12" s="31"/>
      <c r="L12" s="29">
        <f t="shared" si="1"/>
        <v>42.08020050125313</v>
      </c>
      <c r="M12" s="29">
        <v>40</v>
      </c>
      <c r="N12" s="32">
        <f t="shared" si="0"/>
        <v>-2.080200501253131</v>
      </c>
      <c r="O12" s="33"/>
      <c r="P12" s="35">
        <f t="shared" si="2"/>
        <v>-253.3959899749373</v>
      </c>
      <c r="Q12" s="23"/>
      <c r="R12" s="23"/>
      <c r="S12" s="7"/>
      <c r="T12" s="7"/>
    </row>
    <row r="13" spans="1:20" ht="15" thickBot="1">
      <c r="A13" s="27" t="s">
        <v>33</v>
      </c>
      <c r="B13" s="28" t="s">
        <v>25</v>
      </c>
      <c r="C13" s="29">
        <v>48</v>
      </c>
      <c r="D13" s="29">
        <f>33.5+32.25+29.75+2.4</f>
        <v>97.9</v>
      </c>
      <c r="E13" s="29"/>
      <c r="F13" s="29"/>
      <c r="G13" s="29"/>
      <c r="H13" s="29"/>
      <c r="I13" s="30" t="s">
        <v>16</v>
      </c>
      <c r="J13" s="31"/>
      <c r="K13" s="31"/>
      <c r="L13" s="29">
        <f t="shared" si="1"/>
        <v>36.56641604010025</v>
      </c>
      <c r="M13" s="29">
        <v>40</v>
      </c>
      <c r="N13" s="32">
        <f t="shared" si="0"/>
        <v>3.4335839598997495</v>
      </c>
      <c r="O13" s="33"/>
      <c r="P13" s="35">
        <f t="shared" si="2"/>
        <v>-249.96240601503754</v>
      </c>
      <c r="Q13" s="23"/>
      <c r="R13" s="23"/>
      <c r="S13" s="7"/>
      <c r="T13" s="7"/>
    </row>
    <row r="14" spans="1:20" ht="15" thickBot="1">
      <c r="A14" s="27" t="s">
        <v>34</v>
      </c>
      <c r="B14" s="28" t="s">
        <v>25</v>
      </c>
      <c r="C14" s="29">
        <v>48</v>
      </c>
      <c r="D14" s="29">
        <f>10+17.1+4.5+5.2+30+5.9</f>
        <v>72.70000000000002</v>
      </c>
      <c r="E14" s="29">
        <f>100</f>
        <v>100</v>
      </c>
      <c r="F14" s="29">
        <v>50</v>
      </c>
      <c r="G14" s="29"/>
      <c r="H14" s="29"/>
      <c r="I14" s="30" t="s">
        <v>16</v>
      </c>
      <c r="J14" s="31" t="s">
        <v>22</v>
      </c>
      <c r="K14" s="31"/>
      <c r="L14" s="29">
        <f t="shared" si="1"/>
        <v>67.84461152882206</v>
      </c>
      <c r="M14" s="29">
        <v>40</v>
      </c>
      <c r="N14" s="32">
        <f t="shared" si="0"/>
        <v>-27.844611528822057</v>
      </c>
      <c r="O14" s="33"/>
      <c r="P14" s="35">
        <f t="shared" si="2"/>
        <v>-277.8070175438596</v>
      </c>
      <c r="Q14" s="23"/>
      <c r="R14" s="23"/>
      <c r="S14" s="7"/>
      <c r="T14" s="7"/>
    </row>
    <row r="15" spans="1:20" ht="15" thickBot="1">
      <c r="A15" s="27" t="s">
        <v>35</v>
      </c>
      <c r="B15" s="28" t="s">
        <v>25</v>
      </c>
      <c r="C15" s="29">
        <v>48</v>
      </c>
      <c r="D15" s="29">
        <v>27</v>
      </c>
      <c r="E15" s="29">
        <v>28</v>
      </c>
      <c r="F15" s="29"/>
      <c r="G15" s="29"/>
      <c r="H15" s="29"/>
      <c r="I15" s="30" t="s">
        <v>16</v>
      </c>
      <c r="J15" s="31"/>
      <c r="K15" s="31"/>
      <c r="L15" s="29">
        <f t="shared" si="1"/>
        <v>25.81453634085213</v>
      </c>
      <c r="M15" s="29">
        <v>40</v>
      </c>
      <c r="N15" s="32">
        <f t="shared" si="0"/>
        <v>14.18546365914787</v>
      </c>
      <c r="O15" s="33"/>
      <c r="P15" s="35">
        <f t="shared" si="2"/>
        <v>-263.6215538847117</v>
      </c>
      <c r="Q15" s="23"/>
      <c r="R15" s="23"/>
      <c r="S15" s="7"/>
      <c r="T15" s="7"/>
    </row>
    <row r="16" spans="1:20" ht="15" thickBot="1">
      <c r="A16" s="27" t="s">
        <v>36</v>
      </c>
      <c r="B16" s="28" t="s">
        <v>25</v>
      </c>
      <c r="C16" s="29">
        <v>80</v>
      </c>
      <c r="D16" s="29">
        <v>46</v>
      </c>
      <c r="E16" s="29">
        <v>25</v>
      </c>
      <c r="F16" s="29">
        <v>70</v>
      </c>
      <c r="G16" s="29"/>
      <c r="H16" s="29"/>
      <c r="I16" s="30" t="s">
        <v>17</v>
      </c>
      <c r="J16" s="31"/>
      <c r="K16" s="31"/>
      <c r="L16" s="29">
        <f t="shared" si="1"/>
        <v>55.38847117794486</v>
      </c>
      <c r="M16" s="29">
        <v>40</v>
      </c>
      <c r="N16" s="32">
        <f t="shared" si="0"/>
        <v>-15.388471177944858</v>
      </c>
      <c r="O16" s="33"/>
      <c r="P16" s="35">
        <f t="shared" si="2"/>
        <v>-279.01002506265655</v>
      </c>
      <c r="Q16" s="23"/>
      <c r="R16" s="23"/>
      <c r="S16" s="7"/>
      <c r="T16" s="7"/>
    </row>
    <row r="17" spans="1:20" ht="15" thickBot="1">
      <c r="A17" s="27" t="s">
        <v>37</v>
      </c>
      <c r="B17" s="28" t="s">
        <v>25</v>
      </c>
      <c r="C17" s="29">
        <v>0</v>
      </c>
      <c r="D17" s="29">
        <v>3.2</v>
      </c>
      <c r="E17" s="29">
        <v>11</v>
      </c>
      <c r="F17" s="29">
        <v>80</v>
      </c>
      <c r="G17" s="29"/>
      <c r="H17" s="29"/>
      <c r="I17" s="30" t="s">
        <v>17</v>
      </c>
      <c r="J17" s="31"/>
      <c r="K17" s="31"/>
      <c r="L17" s="29">
        <f t="shared" si="1"/>
        <v>23.609022556390975</v>
      </c>
      <c r="M17" s="29">
        <v>40</v>
      </c>
      <c r="N17" s="32">
        <f t="shared" si="0"/>
        <v>16.390977443609025</v>
      </c>
      <c r="O17" s="33"/>
      <c r="P17" s="35">
        <f t="shared" si="2"/>
        <v>-262.61904761904754</v>
      </c>
      <c r="Q17" s="23"/>
      <c r="R17" s="23"/>
      <c r="S17" s="7"/>
      <c r="T17" s="7"/>
    </row>
    <row r="18" spans="1:20" ht="15" thickBot="1">
      <c r="A18" s="27" t="s">
        <v>38</v>
      </c>
      <c r="B18" s="28" t="s">
        <v>25</v>
      </c>
      <c r="C18" s="29">
        <v>77</v>
      </c>
      <c r="D18" s="29">
        <f>21+21+9</f>
        <v>51</v>
      </c>
      <c r="E18" s="29">
        <v>14.8</v>
      </c>
      <c r="F18" s="29"/>
      <c r="G18" s="29"/>
      <c r="H18" s="29">
        <v>18.3</v>
      </c>
      <c r="I18" s="30" t="s">
        <v>18</v>
      </c>
      <c r="J18" s="31"/>
      <c r="K18" s="31"/>
      <c r="L18" s="29">
        <f t="shared" si="1"/>
        <v>40.37593984962406</v>
      </c>
      <c r="M18" s="29">
        <v>40</v>
      </c>
      <c r="N18" s="32">
        <f t="shared" si="0"/>
        <v>-0.3759398496240607</v>
      </c>
      <c r="O18" s="33"/>
      <c r="P18" s="35">
        <f t="shared" si="2"/>
        <v>-262.9949874686716</v>
      </c>
      <c r="Q18" s="23"/>
      <c r="R18" s="23"/>
      <c r="S18" s="7"/>
      <c r="T18" s="7"/>
    </row>
    <row r="19" spans="1:20" ht="15" thickBot="1">
      <c r="A19" s="27" t="s">
        <v>39</v>
      </c>
      <c r="B19" s="28" t="s">
        <v>25</v>
      </c>
      <c r="C19" s="29">
        <v>0</v>
      </c>
      <c r="D19" s="29"/>
      <c r="E19" s="29"/>
      <c r="F19" s="29"/>
      <c r="G19" s="29"/>
      <c r="H19" s="29">
        <v>1260</v>
      </c>
      <c r="I19" s="30" t="s">
        <v>19</v>
      </c>
      <c r="J19" s="31" t="s">
        <v>56</v>
      </c>
      <c r="K19" s="31"/>
      <c r="L19" s="29">
        <f t="shared" si="1"/>
        <v>315.7894736842105</v>
      </c>
      <c r="M19" s="29">
        <v>40</v>
      </c>
      <c r="N19" s="32">
        <f t="shared" si="0"/>
        <v>-275.7894736842105</v>
      </c>
      <c r="O19" s="33"/>
      <c r="P19" s="35">
        <f t="shared" si="2"/>
        <v>-538.7844611528822</v>
      </c>
      <c r="Q19" s="23"/>
      <c r="R19" s="23"/>
      <c r="S19" s="7"/>
      <c r="T19" s="7"/>
    </row>
    <row r="20" spans="1:20" ht="15" thickBot="1">
      <c r="A20" s="27" t="s">
        <v>40</v>
      </c>
      <c r="B20" s="28" t="s">
        <v>25</v>
      </c>
      <c r="C20" s="29">
        <v>0</v>
      </c>
      <c r="D20" s="29"/>
      <c r="E20" s="29"/>
      <c r="F20" s="29"/>
      <c r="G20" s="29"/>
      <c r="H20" s="29">
        <v>1260</v>
      </c>
      <c r="I20" s="30" t="s">
        <v>19</v>
      </c>
      <c r="J20" s="31" t="s">
        <v>57</v>
      </c>
      <c r="K20" s="31"/>
      <c r="L20" s="29">
        <f t="shared" si="1"/>
        <v>315.7894736842105</v>
      </c>
      <c r="M20" s="29">
        <v>40</v>
      </c>
      <c r="N20" s="32">
        <f t="shared" si="0"/>
        <v>-275.7894736842105</v>
      </c>
      <c r="O20" s="33"/>
      <c r="P20" s="35">
        <f t="shared" si="2"/>
        <v>-814.5739348370927</v>
      </c>
      <c r="Q20" s="23"/>
      <c r="R20" s="23"/>
      <c r="S20" s="7"/>
      <c r="T20" s="7"/>
    </row>
    <row r="21" spans="1:20" ht="15" thickBot="1">
      <c r="A21" s="27" t="s">
        <v>41</v>
      </c>
      <c r="B21" s="28" t="s">
        <v>25</v>
      </c>
      <c r="C21" s="29">
        <v>0</v>
      </c>
      <c r="D21" s="29"/>
      <c r="E21" s="29"/>
      <c r="F21" s="29"/>
      <c r="G21" s="29"/>
      <c r="H21" s="29"/>
      <c r="I21" s="30" t="s">
        <v>19</v>
      </c>
      <c r="J21" s="31"/>
      <c r="K21" s="31"/>
      <c r="L21" s="29">
        <f t="shared" si="1"/>
        <v>0</v>
      </c>
      <c r="M21" s="29">
        <v>40</v>
      </c>
      <c r="N21" s="32">
        <f t="shared" si="0"/>
        <v>40</v>
      </c>
      <c r="O21" s="33"/>
      <c r="P21" s="35">
        <f t="shared" si="2"/>
        <v>-774.5739348370927</v>
      </c>
      <c r="Q21" s="23"/>
      <c r="R21" s="23"/>
      <c r="S21" s="7"/>
      <c r="T21" s="7"/>
    </row>
    <row r="22" spans="1:20" ht="15" thickBot="1">
      <c r="A22" s="27" t="s">
        <v>42</v>
      </c>
      <c r="B22" s="28" t="s">
        <v>25</v>
      </c>
      <c r="C22" s="29">
        <v>70</v>
      </c>
      <c r="D22" s="29">
        <v>40</v>
      </c>
      <c r="E22" s="29"/>
      <c r="F22" s="29">
        <v>90</v>
      </c>
      <c r="G22" s="29"/>
      <c r="H22" s="29">
        <v>220</v>
      </c>
      <c r="I22" s="30" t="s">
        <v>20</v>
      </c>
      <c r="J22" s="31" t="s">
        <v>21</v>
      </c>
      <c r="K22" s="31"/>
      <c r="L22" s="29">
        <f t="shared" si="1"/>
        <v>105.26315789473684</v>
      </c>
      <c r="M22" s="29">
        <v>40</v>
      </c>
      <c r="N22" s="32">
        <f t="shared" si="0"/>
        <v>-65.26315789473684</v>
      </c>
      <c r="O22" s="33"/>
      <c r="P22" s="35">
        <f t="shared" si="2"/>
        <v>-839.8370927318296</v>
      </c>
      <c r="Q22" s="23"/>
      <c r="R22" s="23"/>
      <c r="S22" s="7"/>
      <c r="T22" s="7"/>
    </row>
    <row r="23" spans="1:20" ht="15" thickBot="1">
      <c r="A23" s="27" t="s">
        <v>43</v>
      </c>
      <c r="B23" s="28" t="s">
        <v>25</v>
      </c>
      <c r="C23" s="29">
        <v>0</v>
      </c>
      <c r="D23" s="29"/>
      <c r="E23" s="29"/>
      <c r="F23" s="29"/>
      <c r="G23" s="29"/>
      <c r="H23" s="29">
        <v>220</v>
      </c>
      <c r="I23" s="30" t="s">
        <v>20</v>
      </c>
      <c r="J23" s="31" t="s">
        <v>21</v>
      </c>
      <c r="K23" s="31"/>
      <c r="L23" s="29">
        <f t="shared" si="1"/>
        <v>55.13784461152882</v>
      </c>
      <c r="M23" s="29">
        <v>40</v>
      </c>
      <c r="N23" s="32">
        <f t="shared" si="0"/>
        <v>-15.13784461152882</v>
      </c>
      <c r="O23" s="33"/>
      <c r="P23" s="35">
        <f t="shared" si="2"/>
        <v>-854.9749373433584</v>
      </c>
      <c r="Q23" s="23"/>
      <c r="R23" s="23"/>
      <c r="S23" s="7"/>
      <c r="T23" s="7"/>
    </row>
    <row r="24" spans="1:20" ht="15" thickBot="1">
      <c r="A24" s="27" t="s">
        <v>44</v>
      </c>
      <c r="B24" s="28" t="s">
        <v>25</v>
      </c>
      <c r="C24" s="29">
        <v>0</v>
      </c>
      <c r="D24" s="29"/>
      <c r="E24" s="29"/>
      <c r="F24" s="29"/>
      <c r="G24" s="29"/>
      <c r="H24" s="29"/>
      <c r="I24" s="30" t="s">
        <v>20</v>
      </c>
      <c r="J24" s="31"/>
      <c r="K24" s="31"/>
      <c r="L24" s="29">
        <f t="shared" si="1"/>
        <v>0</v>
      </c>
      <c r="M24" s="29">
        <v>40</v>
      </c>
      <c r="N24" s="32">
        <f t="shared" si="0"/>
        <v>40</v>
      </c>
      <c r="O24" s="33"/>
      <c r="P24" s="35">
        <f t="shared" si="2"/>
        <v>-814.9749373433584</v>
      </c>
      <c r="Q24" s="23"/>
      <c r="R24" s="23"/>
      <c r="S24" s="7"/>
      <c r="T24" s="7"/>
    </row>
    <row r="25" spans="1:20" ht="15" thickBot="1">
      <c r="A25" s="27" t="s">
        <v>45</v>
      </c>
      <c r="B25" s="28" t="s">
        <v>25</v>
      </c>
      <c r="C25" s="29">
        <v>80</v>
      </c>
      <c r="D25" s="29"/>
      <c r="E25" s="29">
        <v>600</v>
      </c>
      <c r="F25" s="29"/>
      <c r="G25" s="29"/>
      <c r="H25" s="29"/>
      <c r="I25" s="30" t="s">
        <v>17</v>
      </c>
      <c r="J25" s="31" t="s">
        <v>58</v>
      </c>
      <c r="K25" s="31"/>
      <c r="L25" s="29">
        <f t="shared" si="1"/>
        <v>170.42606516290726</v>
      </c>
      <c r="M25" s="29">
        <v>40</v>
      </c>
      <c r="N25" s="32">
        <f t="shared" si="0"/>
        <v>-130.42606516290726</v>
      </c>
      <c r="O25" s="33"/>
      <c r="P25" s="35">
        <f t="shared" si="2"/>
        <v>-945.4010025062657</v>
      </c>
      <c r="Q25" s="23"/>
      <c r="R25" s="23"/>
      <c r="S25" s="7"/>
      <c r="T25" s="7"/>
    </row>
    <row r="26" spans="1:20" ht="15" thickBot="1">
      <c r="A26" s="27" t="s">
        <v>46</v>
      </c>
      <c r="B26" s="28" t="s">
        <v>25</v>
      </c>
      <c r="C26" s="29">
        <v>80</v>
      </c>
      <c r="D26" s="29">
        <f>30+35</f>
        <v>65</v>
      </c>
      <c r="E26" s="29"/>
      <c r="F26" s="29"/>
      <c r="G26" s="29">
        <f>86+29</f>
        <v>115</v>
      </c>
      <c r="H26" s="29"/>
      <c r="I26" s="30" t="s">
        <v>17</v>
      </c>
      <c r="J26" s="31" t="s">
        <v>59</v>
      </c>
      <c r="K26" s="31"/>
      <c r="L26" s="29">
        <f t="shared" si="1"/>
        <v>65.16290726817043</v>
      </c>
      <c r="M26" s="29">
        <v>40</v>
      </c>
      <c r="N26" s="32">
        <f t="shared" si="0"/>
        <v>-25.16290726817043</v>
      </c>
      <c r="O26" s="33"/>
      <c r="P26" s="35">
        <f t="shared" si="2"/>
        <v>-970.5639097744362</v>
      </c>
      <c r="Q26" s="23"/>
      <c r="R26" s="23"/>
      <c r="S26" s="7"/>
      <c r="T26" s="7"/>
    </row>
    <row r="27" spans="1:20" ht="15" thickBot="1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9">
        <f>P26</f>
        <v>-970.5639097744362</v>
      </c>
      <c r="Q27" s="39">
        <v>900</v>
      </c>
      <c r="R27" s="39">
        <f>P27+Q27</f>
        <v>-70.56390977443618</v>
      </c>
      <c r="S27" s="7"/>
      <c r="T27" s="7"/>
    </row>
    <row r="28" spans="1:20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conditionalFormatting sqref="O5:O26">
    <cfRule type="expression" priority="1" dxfId="0" stopIfTrue="1">
      <formula>$N5&gt;=0</formula>
    </cfRule>
    <cfRule type="expression" priority="2" dxfId="1" stopIfTrue="1">
      <formula>$N5&lt;0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Massin</dc:creator>
  <cp:keywords/>
  <dc:description/>
  <cp:lastModifiedBy>Thomas Massin</cp:lastModifiedBy>
  <dcterms:created xsi:type="dcterms:W3CDTF">2012-04-03T17:52:34Z</dcterms:created>
  <dcterms:modified xsi:type="dcterms:W3CDTF">2012-04-04T06:25:18Z</dcterms:modified>
  <cp:category/>
  <cp:version/>
  <cp:contentType/>
  <cp:contentStatus/>
</cp:coreProperties>
</file>